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4" documentId="13_ncr:1_{8748DC33-EF36-4880-9E7E-105B7AD37CC9}" xr6:coauthVersionLast="41" xr6:coauthVersionMax="41" xr10:uidLastSave="{DF0D9D82-7444-48A1-94C5-638A1B12A9CC}"/>
  <bookViews>
    <workbookView xWindow="-120" yWindow="-120" windowWidth="29040" windowHeight="15840" xr2:uid="{00000000-000D-0000-FFFF-FFFF00000000}"/>
  </bookViews>
  <sheets>
    <sheet name="Non-Marginal Revenues" sheetId="1" r:id="rId1"/>
    <sheet name="Non-Marg Revenues Determinants" sheetId="2" r:id="rId2"/>
    <sheet name="January 1, 2020 Distrib Rat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2" l="1"/>
  <c r="D28" i="2" l="1"/>
  <c r="B34" i="1" l="1"/>
  <c r="D34" i="1" s="1"/>
  <c r="C33" i="1"/>
  <c r="C34" i="1"/>
  <c r="B33" i="1"/>
  <c r="D33" i="1" l="1"/>
  <c r="D37" i="1" s="1"/>
  <c r="D13" i="2"/>
  <c r="D12" i="2"/>
  <c r="C18" i="1" l="1"/>
  <c r="C17" i="1"/>
  <c r="B18" i="1"/>
  <c r="B17" i="1"/>
  <c r="D17" i="1" l="1"/>
  <c r="D18" i="1"/>
  <c r="B22" i="1"/>
  <c r="C10" i="1" l="1"/>
  <c r="B10" i="1"/>
  <c r="C29" i="1"/>
  <c r="C23" i="1"/>
  <c r="C22" i="1"/>
  <c r="D23" i="2"/>
  <c r="D22" i="2" l="1"/>
  <c r="C28" i="1"/>
  <c r="B23" i="1"/>
  <c r="D5" i="2"/>
  <c r="D17" i="2"/>
  <c r="D18" i="2"/>
  <c r="D31" i="2" l="1"/>
  <c r="D10" i="1"/>
  <c r="D29" i="1" l="1"/>
  <c r="D28" i="1"/>
  <c r="D23" i="1"/>
  <c r="D22" i="1"/>
  <c r="D36" i="1" l="1"/>
</calcChain>
</file>

<file path=xl/sharedStrings.xml><?xml version="1.0" encoding="utf-8"?>
<sst xmlns="http://schemas.openxmlformats.org/spreadsheetml/2006/main" count="86" uniqueCount="40">
  <si>
    <t>Secondary</t>
  </si>
  <si>
    <t>Primary</t>
  </si>
  <si>
    <t>Total</t>
  </si>
  <si>
    <t>Schedule S Annual Revenues</t>
  </si>
  <si>
    <t>Distance Adjustment Fee Revenues</t>
  </si>
  <si>
    <t>AL-TOU</t>
  </si>
  <si>
    <t>Sec Substation</t>
  </si>
  <si>
    <t>Pri Substation</t>
  </si>
  <si>
    <t>Overhead</t>
  </si>
  <si>
    <t>Underground</t>
  </si>
  <si>
    <t>Non-Marginal Revenues</t>
  </si>
  <si>
    <t>Forecasted Miscellaneous Determinants</t>
  </si>
  <si>
    <t>Schedule S</t>
  </si>
  <si>
    <t>Secondary Substation</t>
  </si>
  <si>
    <t>Primary Substation</t>
  </si>
  <si>
    <t>$/kW</t>
  </si>
  <si>
    <t>Standby Rates:</t>
  </si>
  <si>
    <t>Distance Adjustment Fees:</t>
  </si>
  <si>
    <t>Schedule AL-TOU</t>
  </si>
  <si>
    <t>$/Foot-Month</t>
  </si>
  <si>
    <t>Schedule A6-TOU</t>
  </si>
  <si>
    <t>Schedule S Annual kW</t>
  </si>
  <si>
    <t>Distance Adjustment Fee Feet</t>
  </si>
  <si>
    <t>Seondary</t>
  </si>
  <si>
    <t>OH - Secondary</t>
  </si>
  <si>
    <t>UG - Secondary</t>
  </si>
  <si>
    <t>OH - Primary</t>
  </si>
  <si>
    <t>UG - Primary</t>
  </si>
  <si>
    <t>Total Distance Adjustment Fee Feet</t>
  </si>
  <si>
    <t>Lighting Facilities Charges (Non-School)</t>
  </si>
  <si>
    <t>Lighting Facilities Charges (School)</t>
  </si>
  <si>
    <t>January 1, 2019 Distribution Rates</t>
  </si>
  <si>
    <t>Total Distance Adjustment Fee Revenues (School)</t>
  </si>
  <si>
    <t>Total Distance Adjustment Fee Revenues (Non-School)</t>
  </si>
  <si>
    <t>AL-TOU (Non-School)</t>
  </si>
  <si>
    <t>School</t>
  </si>
  <si>
    <t>Non-School</t>
  </si>
  <si>
    <t>A6-TOU (Non-School)</t>
  </si>
  <si>
    <t>AL-TOU (School)</t>
  </si>
  <si>
    <t>Note: January 1, 2020 distribution rates per SDG&amp;E Advice Letter 3487-E.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</si>
</sst>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43" fontId="0" fillId="0" borderId="0" xfId="1" applyFont="1"/>
    <xf numFmtId="0" fontId="1" fillId="0" borderId="5" xfId="0" applyFont="1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1" fillId="0" borderId="6" xfId="0" applyNumberFormat="1" applyFont="1" applyBorder="1"/>
    <xf numFmtId="0" fontId="0" fillId="0" borderId="5" xfId="0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0" applyBorder="1"/>
    <xf numFmtId="164" fontId="1" fillId="0" borderId="10" xfId="0" applyNumberFormat="1" applyFont="1" applyBorder="1"/>
    <xf numFmtId="165" fontId="0" fillId="0" borderId="0" xfId="1" applyNumberFormat="1" applyFont="1" applyBorder="1" applyAlignment="1">
      <alignment horizontal="right"/>
    </xf>
    <xf numFmtId="165" fontId="0" fillId="0" borderId="6" xfId="1" applyNumberFormat="1" applyFont="1" applyBorder="1" applyAlignment="1">
      <alignment horizontal="right"/>
    </xf>
    <xf numFmtId="165" fontId="0" fillId="0" borderId="0" xfId="1" applyNumberFormat="1" applyFont="1" applyBorder="1"/>
    <xf numFmtId="165" fontId="0" fillId="0" borderId="6" xfId="1" applyNumberFormat="1" applyFont="1" applyBorder="1"/>
    <xf numFmtId="165" fontId="0" fillId="0" borderId="9" xfId="1" applyNumberFormat="1" applyFont="1" applyBorder="1"/>
    <xf numFmtId="165" fontId="1" fillId="0" borderId="10" xfId="1" applyNumberFormat="1" applyFont="1" applyBorder="1"/>
    <xf numFmtId="165" fontId="1" fillId="0" borderId="6" xfId="1" applyNumberFormat="1" applyFont="1" applyBorder="1"/>
    <xf numFmtId="0" fontId="1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5" fontId="0" fillId="0" borderId="0" xfId="0" applyNumberFormat="1"/>
    <xf numFmtId="164" fontId="0" fillId="0" borderId="0" xfId="0" applyNumberFormat="1"/>
    <xf numFmtId="166" fontId="5" fillId="0" borderId="0" xfId="0" applyNumberFormat="1" applyFont="1"/>
    <xf numFmtId="6" fontId="0" fillId="0" borderId="0" xfId="0" applyNumberFormat="1"/>
    <xf numFmtId="6" fontId="1" fillId="0" borderId="6" xfId="0" applyNumberFormat="1" applyFont="1" applyFill="1" applyBorder="1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workbookViewId="0">
      <selection sqref="A1:D1"/>
    </sheetView>
  </sheetViews>
  <sheetFormatPr defaultRowHeight="15" x14ac:dyDescent="0.25"/>
  <cols>
    <col min="1" max="1" width="50.7109375" bestFit="1" customWidth="1"/>
    <col min="2" max="2" width="14.140625" bestFit="1" customWidth="1"/>
    <col min="3" max="3" width="13.5703125" bestFit="1" customWidth="1"/>
    <col min="4" max="4" width="12.7109375" bestFit="1" customWidth="1"/>
    <col min="6" max="6" width="10.42578125" bestFit="1" customWidth="1"/>
  </cols>
  <sheetData>
    <row r="1" spans="1:6" x14ac:dyDescent="0.25">
      <c r="A1" s="35" t="s">
        <v>10</v>
      </c>
      <c r="B1" s="36"/>
      <c r="C1" s="36"/>
      <c r="D1" s="37"/>
    </row>
    <row r="2" spans="1:6" x14ac:dyDescent="0.25">
      <c r="A2" s="2"/>
      <c r="B2" s="3"/>
      <c r="C2" s="3"/>
      <c r="D2" s="4"/>
    </row>
    <row r="3" spans="1:6" x14ac:dyDescent="0.25">
      <c r="A3" s="2"/>
      <c r="B3" s="3"/>
      <c r="C3" s="3"/>
      <c r="D3" s="4"/>
    </row>
    <row r="4" spans="1:6" x14ac:dyDescent="0.25">
      <c r="A4" s="5"/>
      <c r="B4" s="3"/>
      <c r="C4" s="3"/>
      <c r="D4" s="6" t="s">
        <v>2</v>
      </c>
    </row>
    <row r="5" spans="1:6" x14ac:dyDescent="0.25">
      <c r="A5" s="2" t="s">
        <v>29</v>
      </c>
      <c r="B5" s="3"/>
      <c r="C5" s="3"/>
      <c r="D5" s="31">
        <v>3398594.1493433756</v>
      </c>
      <c r="F5" s="30"/>
    </row>
    <row r="6" spans="1:6" x14ac:dyDescent="0.25">
      <c r="A6" s="2" t="s">
        <v>30</v>
      </c>
      <c r="B6" s="3"/>
      <c r="C6" s="3"/>
      <c r="D6" s="31">
        <v>27698.610104137057</v>
      </c>
      <c r="F6" s="30"/>
    </row>
    <row r="7" spans="1:6" x14ac:dyDescent="0.25">
      <c r="A7" s="5"/>
      <c r="B7" s="3"/>
      <c r="C7" s="3"/>
      <c r="D7" s="4"/>
    </row>
    <row r="8" spans="1:6" x14ac:dyDescent="0.25">
      <c r="A8" s="5"/>
      <c r="B8" s="33" t="s">
        <v>36</v>
      </c>
      <c r="C8" s="33"/>
      <c r="D8" s="34"/>
    </row>
    <row r="9" spans="1:6" x14ac:dyDescent="0.25">
      <c r="A9" s="5"/>
      <c r="B9" s="7" t="s">
        <v>0</v>
      </c>
      <c r="C9" s="7" t="s">
        <v>1</v>
      </c>
      <c r="D9" s="6" t="s">
        <v>2</v>
      </c>
    </row>
    <row r="10" spans="1:6" x14ac:dyDescent="0.25">
      <c r="A10" s="2" t="s">
        <v>3</v>
      </c>
      <c r="B10" s="8">
        <f>'Non-Marg Revenues Determinants'!B5*'January 1, 2020 Distrib Rates'!B6</f>
        <v>1495237.9679999999</v>
      </c>
      <c r="C10" s="8">
        <f>'Non-Marg Revenues Determinants'!C5*'January 1, 2020 Distrib Rates'!B7</f>
        <v>6552592.2000000002</v>
      </c>
      <c r="D10" s="9">
        <f>B10+C10</f>
        <v>8047830.1679999996</v>
      </c>
    </row>
    <row r="11" spans="1:6" x14ac:dyDescent="0.25">
      <c r="A11" s="5"/>
      <c r="B11" s="3"/>
      <c r="C11" s="3"/>
      <c r="D11" s="4"/>
    </row>
    <row r="12" spans="1:6" x14ac:dyDescent="0.25">
      <c r="A12" s="5"/>
      <c r="B12" s="3"/>
      <c r="C12" s="3"/>
      <c r="D12" s="4"/>
    </row>
    <row r="13" spans="1:6" x14ac:dyDescent="0.25">
      <c r="A13" s="2" t="s">
        <v>4</v>
      </c>
      <c r="B13" s="3"/>
      <c r="C13" s="3"/>
      <c r="D13" s="4"/>
    </row>
    <row r="14" spans="1:6" x14ac:dyDescent="0.25">
      <c r="A14" s="2"/>
      <c r="B14" s="3"/>
      <c r="C14" s="3"/>
      <c r="D14" s="4"/>
    </row>
    <row r="15" spans="1:6" x14ac:dyDescent="0.25">
      <c r="A15" s="5"/>
      <c r="B15" s="33" t="s">
        <v>34</v>
      </c>
      <c r="C15" s="33"/>
      <c r="D15" s="34"/>
    </row>
    <row r="16" spans="1:6" x14ac:dyDescent="0.25">
      <c r="A16" s="5"/>
      <c r="B16" s="7" t="s">
        <v>0</v>
      </c>
      <c r="C16" s="7" t="s">
        <v>1</v>
      </c>
      <c r="D16" s="6" t="s">
        <v>2</v>
      </c>
    </row>
    <row r="17" spans="1:7" x14ac:dyDescent="0.25">
      <c r="A17" s="10" t="s">
        <v>8</v>
      </c>
      <c r="B17" s="11">
        <f>'Non-Marg Revenues Determinants'!B12*'January 1, 2020 Distrib Rates'!B15</f>
        <v>1992.6</v>
      </c>
      <c r="C17" s="11">
        <f>'Non-Marg Revenues Determinants'!C12*'January 1, 2020 Distrib Rates'!B17</f>
        <v>0</v>
      </c>
      <c r="D17" s="12">
        <f>SUM(B17:C17)</f>
        <v>1992.6</v>
      </c>
    </row>
    <row r="18" spans="1:7" x14ac:dyDescent="0.25">
      <c r="A18" s="10" t="s">
        <v>9</v>
      </c>
      <c r="B18" s="11">
        <f>'Non-Marg Revenues Determinants'!B13*'January 1, 2020 Distrib Rates'!B16</f>
        <v>84753.12</v>
      </c>
      <c r="C18" s="11">
        <f>'Non-Marg Revenues Determinants'!C13*'January 1, 2020 Distrib Rates'!B18</f>
        <v>22618.632000000001</v>
      </c>
      <c r="D18" s="12">
        <f>SUM(B18:C18)</f>
        <v>107371.75199999999</v>
      </c>
      <c r="F18" s="28"/>
      <c r="G18" s="28"/>
    </row>
    <row r="19" spans="1:7" x14ac:dyDescent="0.25">
      <c r="A19" s="2"/>
      <c r="B19" s="3"/>
      <c r="C19" s="3"/>
      <c r="D19" s="4"/>
    </row>
    <row r="20" spans="1:7" x14ac:dyDescent="0.25">
      <c r="A20" s="5"/>
      <c r="B20" s="33" t="s">
        <v>5</v>
      </c>
      <c r="C20" s="33"/>
      <c r="D20" s="34"/>
    </row>
    <row r="21" spans="1:7" x14ac:dyDescent="0.25">
      <c r="A21" s="5"/>
      <c r="B21" s="7" t="s">
        <v>6</v>
      </c>
      <c r="C21" s="7" t="s">
        <v>7</v>
      </c>
      <c r="D21" s="6" t="s">
        <v>2</v>
      </c>
    </row>
    <row r="22" spans="1:7" x14ac:dyDescent="0.25">
      <c r="A22" s="10" t="s">
        <v>8</v>
      </c>
      <c r="B22" s="11">
        <f>'Non-Marg Revenues Determinants'!B17*'January 1, 2020 Distrib Rates'!B15</f>
        <v>142079.76</v>
      </c>
      <c r="C22" s="11">
        <f>'Non-Marg Revenues Determinants'!C17*'January 1, 2020 Distrib Rates'!B17</f>
        <v>118130.16</v>
      </c>
      <c r="D22" s="12">
        <f>SUM(B22:C22)</f>
        <v>260209.92000000001</v>
      </c>
    </row>
    <row r="23" spans="1:7" x14ac:dyDescent="0.25">
      <c r="A23" s="10" t="s">
        <v>9</v>
      </c>
      <c r="B23" s="11">
        <f>'Non-Marg Revenues Determinants'!B18*'January 1, 2020 Distrib Rates'!B16</f>
        <v>566643.84</v>
      </c>
      <c r="C23" s="11">
        <f>'Non-Marg Revenues Determinants'!C18*'January 1, 2020 Distrib Rates'!B18</f>
        <v>2443390.6799999997</v>
      </c>
      <c r="D23" s="12">
        <f>SUM(B23:C23)</f>
        <v>3010034.5199999996</v>
      </c>
    </row>
    <row r="24" spans="1:7" x14ac:dyDescent="0.25">
      <c r="A24" s="5"/>
      <c r="B24" s="7"/>
      <c r="C24" s="7"/>
      <c r="D24" s="6"/>
    </row>
    <row r="25" spans="1:7" x14ac:dyDescent="0.25">
      <c r="A25" s="5"/>
      <c r="B25" s="3"/>
      <c r="C25" s="3"/>
      <c r="D25" s="4"/>
    </row>
    <row r="26" spans="1:7" x14ac:dyDescent="0.25">
      <c r="A26" s="5"/>
      <c r="B26" s="33" t="s">
        <v>37</v>
      </c>
      <c r="C26" s="33"/>
      <c r="D26" s="34"/>
    </row>
    <row r="27" spans="1:7" x14ac:dyDescent="0.25">
      <c r="A27" s="5"/>
      <c r="B27" s="7"/>
      <c r="C27" s="7" t="s">
        <v>7</v>
      </c>
      <c r="D27" s="6" t="s">
        <v>2</v>
      </c>
    </row>
    <row r="28" spans="1:7" x14ac:dyDescent="0.25">
      <c r="A28" s="10" t="s">
        <v>8</v>
      </c>
      <c r="B28" s="7"/>
      <c r="C28" s="11">
        <f>'Non-Marg Revenues Determinants'!C22*'January 1, 2020 Distrib Rates'!B21</f>
        <v>43.92</v>
      </c>
      <c r="D28" s="12">
        <f>SUM(B28:C28)</f>
        <v>43.92</v>
      </c>
    </row>
    <row r="29" spans="1:7" x14ac:dyDescent="0.25">
      <c r="A29" s="10" t="s">
        <v>9</v>
      </c>
      <c r="B29" s="3"/>
      <c r="C29" s="11">
        <f>'Non-Marg Revenues Determinants'!C23*'January 1, 2020 Distrib Rates'!B22</f>
        <v>126351.84</v>
      </c>
      <c r="D29" s="12">
        <f>SUM(B29:C29)</f>
        <v>126351.84</v>
      </c>
    </row>
    <row r="30" spans="1:7" x14ac:dyDescent="0.25">
      <c r="A30" s="10"/>
      <c r="B30" s="3"/>
      <c r="C30" s="11"/>
      <c r="D30" s="12"/>
    </row>
    <row r="31" spans="1:7" x14ac:dyDescent="0.25">
      <c r="A31" s="5"/>
      <c r="B31" s="33" t="s">
        <v>35</v>
      </c>
      <c r="C31" s="33"/>
      <c r="D31" s="34"/>
    </row>
    <row r="32" spans="1:7" x14ac:dyDescent="0.25">
      <c r="A32" s="5"/>
      <c r="B32" s="7" t="s">
        <v>23</v>
      </c>
      <c r="C32" s="7" t="s">
        <v>1</v>
      </c>
      <c r="D32" s="6" t="s">
        <v>2</v>
      </c>
    </row>
    <row r="33" spans="1:6" x14ac:dyDescent="0.25">
      <c r="A33" s="10" t="s">
        <v>8</v>
      </c>
      <c r="B33" s="11">
        <f>'Non-Marg Revenues Determinants'!B27*'January 1, 2020 Distrib Rates'!B15</f>
        <v>0</v>
      </c>
      <c r="C33" s="11">
        <f>'Non-Marg Revenues Determinants'!C27*'January 1, 2020 Distrib Rates'!B17</f>
        <v>0</v>
      </c>
      <c r="D33" s="12">
        <f>SUM(B33:C33)</f>
        <v>0</v>
      </c>
    </row>
    <row r="34" spans="1:6" x14ac:dyDescent="0.25">
      <c r="A34" s="10" t="s">
        <v>9</v>
      </c>
      <c r="B34" s="11">
        <f>'Non-Marg Revenues Determinants'!B28*'January 1, 2020 Distrib Rates'!B16</f>
        <v>18107.04</v>
      </c>
      <c r="C34" s="11">
        <f>'Non-Marg Revenues Determinants'!C28*'January 1, 2020 Distrib Rates'!B18</f>
        <v>8112.96</v>
      </c>
      <c r="D34" s="12">
        <f>SUM(B34:C34)</f>
        <v>26220</v>
      </c>
    </row>
    <row r="35" spans="1:6" x14ac:dyDescent="0.25">
      <c r="A35" s="5"/>
      <c r="B35" s="3"/>
      <c r="C35" s="3"/>
      <c r="D35" s="4"/>
    </row>
    <row r="36" spans="1:6" x14ac:dyDescent="0.25">
      <c r="A36" s="10" t="s">
        <v>33</v>
      </c>
      <c r="B36" s="3"/>
      <c r="C36" s="3"/>
      <c r="D36" s="9">
        <f>D17+D18+D22+D23+D28+D29</f>
        <v>3506004.5519999992</v>
      </c>
      <c r="F36" s="28"/>
    </row>
    <row r="37" spans="1:6" ht="15.75" thickBot="1" x14ac:dyDescent="0.3">
      <c r="A37" s="13" t="s">
        <v>32</v>
      </c>
      <c r="B37" s="14"/>
      <c r="C37" s="14"/>
      <c r="D37" s="15">
        <f>D33+D34</f>
        <v>26220</v>
      </c>
      <c r="F37" s="28"/>
    </row>
    <row r="38" spans="1:6" x14ac:dyDescent="0.25">
      <c r="F38" s="1"/>
    </row>
    <row r="39" spans="1:6" x14ac:dyDescent="0.25">
      <c r="D39" s="1"/>
    </row>
  </sheetData>
  <mergeCells count="6">
    <mergeCell ref="B20:D20"/>
    <mergeCell ref="B26:D26"/>
    <mergeCell ref="A1:D1"/>
    <mergeCell ref="B15:D15"/>
    <mergeCell ref="B31:D31"/>
    <mergeCell ref="B8:D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workbookViewId="0">
      <selection activeCell="C13" sqref="C13"/>
    </sheetView>
  </sheetViews>
  <sheetFormatPr defaultRowHeight="15" x14ac:dyDescent="0.25"/>
  <cols>
    <col min="1" max="1" width="33" bestFit="1" customWidth="1"/>
    <col min="2" max="2" width="14.28515625" bestFit="1" customWidth="1"/>
    <col min="3" max="3" width="13.7109375" bestFit="1" customWidth="1"/>
    <col min="4" max="4" width="13.28515625" bestFit="1" customWidth="1"/>
    <col min="6" max="6" width="10.5703125" bestFit="1" customWidth="1"/>
  </cols>
  <sheetData>
    <row r="1" spans="1:4" x14ac:dyDescent="0.25">
      <c r="A1" s="35" t="s">
        <v>11</v>
      </c>
      <c r="B1" s="36"/>
      <c r="C1" s="36"/>
      <c r="D1" s="37"/>
    </row>
    <row r="2" spans="1:4" x14ac:dyDescent="0.25">
      <c r="A2" s="2"/>
      <c r="B2" s="3"/>
      <c r="C2" s="3"/>
      <c r="D2" s="4"/>
    </row>
    <row r="3" spans="1:4" x14ac:dyDescent="0.25">
      <c r="A3" s="2"/>
      <c r="B3" s="33" t="s">
        <v>36</v>
      </c>
      <c r="C3" s="33"/>
      <c r="D3" s="34"/>
    </row>
    <row r="4" spans="1:4" x14ac:dyDescent="0.25">
      <c r="A4" s="5"/>
      <c r="B4" s="7" t="s">
        <v>0</v>
      </c>
      <c r="C4" s="7" t="s">
        <v>1</v>
      </c>
      <c r="D4" s="6" t="s">
        <v>2</v>
      </c>
    </row>
    <row r="5" spans="1:4" x14ac:dyDescent="0.25">
      <c r="A5" s="2" t="s">
        <v>21</v>
      </c>
      <c r="B5" s="18">
        <v>128788.79999999999</v>
      </c>
      <c r="C5" s="18">
        <v>567324</v>
      </c>
      <c r="D5" s="22">
        <f>B5+C5</f>
        <v>696112.8</v>
      </c>
    </row>
    <row r="6" spans="1:4" x14ac:dyDescent="0.25">
      <c r="A6" s="5"/>
      <c r="B6" s="3"/>
      <c r="C6" s="3"/>
      <c r="D6" s="4"/>
    </row>
    <row r="7" spans="1:4" x14ac:dyDescent="0.25">
      <c r="A7" s="5"/>
      <c r="B7" s="3"/>
      <c r="C7" s="3"/>
      <c r="D7" s="4"/>
    </row>
    <row r="8" spans="1:4" x14ac:dyDescent="0.25">
      <c r="A8" s="2" t="s">
        <v>22</v>
      </c>
      <c r="B8" s="3"/>
      <c r="C8" s="3"/>
      <c r="D8" s="4"/>
    </row>
    <row r="9" spans="1:4" x14ac:dyDescent="0.25">
      <c r="A9" s="2"/>
      <c r="B9" s="3"/>
      <c r="C9" s="3"/>
      <c r="D9" s="4"/>
    </row>
    <row r="10" spans="1:4" x14ac:dyDescent="0.25">
      <c r="A10" s="5"/>
      <c r="B10" s="33" t="s">
        <v>34</v>
      </c>
      <c r="C10" s="33"/>
      <c r="D10" s="34"/>
    </row>
    <row r="11" spans="1:4" x14ac:dyDescent="0.25">
      <c r="A11" s="5"/>
      <c r="B11" s="7" t="s">
        <v>23</v>
      </c>
      <c r="C11" s="7" t="s">
        <v>1</v>
      </c>
      <c r="D11" s="6" t="s">
        <v>2</v>
      </c>
    </row>
    <row r="12" spans="1:4" x14ac:dyDescent="0.25">
      <c r="A12" s="10" t="s">
        <v>8</v>
      </c>
      <c r="B12" s="16">
        <v>1620</v>
      </c>
      <c r="C12" s="16">
        <v>0</v>
      </c>
      <c r="D12" s="17">
        <f>SUM(B12:C12)</f>
        <v>1620</v>
      </c>
    </row>
    <row r="13" spans="1:4" x14ac:dyDescent="0.25">
      <c r="A13" s="10" t="s">
        <v>9</v>
      </c>
      <c r="B13" s="16">
        <v>26736</v>
      </c>
      <c r="C13" s="16">
        <v>7226.4000000000005</v>
      </c>
      <c r="D13" s="17">
        <f>SUM(B13:C13)</f>
        <v>33962.400000000001</v>
      </c>
    </row>
    <row r="14" spans="1:4" x14ac:dyDescent="0.25">
      <c r="A14" s="2"/>
      <c r="B14" s="3"/>
      <c r="C14" s="3"/>
      <c r="D14" s="4"/>
    </row>
    <row r="15" spans="1:4" x14ac:dyDescent="0.25">
      <c r="A15" s="5"/>
      <c r="B15" s="33" t="s">
        <v>5</v>
      </c>
      <c r="C15" s="33"/>
      <c r="D15" s="34"/>
    </row>
    <row r="16" spans="1:4" x14ac:dyDescent="0.25">
      <c r="A16" s="5"/>
      <c r="B16" s="7" t="s">
        <v>6</v>
      </c>
      <c r="C16" s="7" t="s">
        <v>7</v>
      </c>
      <c r="D16" s="6" t="s">
        <v>2</v>
      </c>
    </row>
    <row r="17" spans="1:8" x14ac:dyDescent="0.25">
      <c r="A17" s="10" t="s">
        <v>8</v>
      </c>
      <c r="B17" s="16">
        <v>115512</v>
      </c>
      <c r="C17" s="16">
        <v>96828</v>
      </c>
      <c r="D17" s="17">
        <f>SUM(B17:C17)</f>
        <v>212340</v>
      </c>
    </row>
    <row r="18" spans="1:8" x14ac:dyDescent="0.25">
      <c r="A18" s="10" t="s">
        <v>9</v>
      </c>
      <c r="B18" s="16">
        <v>178752</v>
      </c>
      <c r="C18" s="16">
        <v>780636</v>
      </c>
      <c r="D18" s="17">
        <f>SUM(B18:C18)</f>
        <v>959388</v>
      </c>
    </row>
    <row r="19" spans="1:8" x14ac:dyDescent="0.25">
      <c r="A19" s="5"/>
      <c r="B19" s="3"/>
      <c r="C19" s="3"/>
      <c r="D19" s="4"/>
    </row>
    <row r="20" spans="1:8" x14ac:dyDescent="0.25">
      <c r="A20" s="5"/>
      <c r="B20" s="33" t="s">
        <v>37</v>
      </c>
      <c r="C20" s="33"/>
      <c r="D20" s="34"/>
    </row>
    <row r="21" spans="1:8" x14ac:dyDescent="0.25">
      <c r="A21" s="5"/>
      <c r="B21" s="7"/>
      <c r="C21" s="7" t="s">
        <v>7</v>
      </c>
      <c r="D21" s="6" t="s">
        <v>2</v>
      </c>
    </row>
    <row r="22" spans="1:8" x14ac:dyDescent="0.25">
      <c r="A22" s="10" t="s">
        <v>8</v>
      </c>
      <c r="B22" s="7"/>
      <c r="C22" s="16">
        <v>36</v>
      </c>
      <c r="D22" s="17">
        <f>SUM(B22:C22)</f>
        <v>36</v>
      </c>
    </row>
    <row r="23" spans="1:8" x14ac:dyDescent="0.25">
      <c r="A23" s="10" t="s">
        <v>9</v>
      </c>
      <c r="B23" s="3"/>
      <c r="C23" s="16">
        <v>40368</v>
      </c>
      <c r="D23" s="17">
        <f>SUM(B23:C23)</f>
        <v>40368</v>
      </c>
    </row>
    <row r="24" spans="1:8" x14ac:dyDescent="0.25">
      <c r="A24" s="5"/>
      <c r="B24" s="3"/>
      <c r="C24" s="3"/>
      <c r="D24" s="4"/>
    </row>
    <row r="25" spans="1:8" x14ac:dyDescent="0.25">
      <c r="A25" s="5"/>
      <c r="B25" s="33" t="s">
        <v>38</v>
      </c>
      <c r="C25" s="33"/>
      <c r="D25" s="34"/>
    </row>
    <row r="26" spans="1:8" x14ac:dyDescent="0.25">
      <c r="A26" s="5"/>
      <c r="B26" s="7" t="s">
        <v>23</v>
      </c>
      <c r="C26" s="7" t="s">
        <v>1</v>
      </c>
      <c r="D26" s="6" t="s">
        <v>2</v>
      </c>
    </row>
    <row r="27" spans="1:8" x14ac:dyDescent="0.25">
      <c r="A27" s="10" t="s">
        <v>8</v>
      </c>
      <c r="B27" s="16">
        <v>0</v>
      </c>
      <c r="C27" s="16">
        <v>0</v>
      </c>
      <c r="D27" s="17">
        <f>SUM(B27:C27)</f>
        <v>0</v>
      </c>
    </row>
    <row r="28" spans="1:8" x14ac:dyDescent="0.25">
      <c r="A28" s="10" t="s">
        <v>9</v>
      </c>
      <c r="B28" s="16">
        <v>5712</v>
      </c>
      <c r="C28" s="16">
        <v>2592</v>
      </c>
      <c r="D28" s="17">
        <f>SUM(B28:C28)</f>
        <v>8304</v>
      </c>
      <c r="F28" s="27"/>
      <c r="G28" s="27"/>
    </row>
    <row r="29" spans="1:8" x14ac:dyDescent="0.25">
      <c r="A29" s="5"/>
      <c r="B29" s="3"/>
      <c r="C29" s="3"/>
      <c r="D29" s="4"/>
    </row>
    <row r="30" spans="1:8" x14ac:dyDescent="0.25">
      <c r="A30" s="5"/>
      <c r="B30" s="18"/>
      <c r="C30" s="18"/>
      <c r="D30" s="19"/>
    </row>
    <row r="31" spans="1:8" ht="15.75" thickBot="1" x14ac:dyDescent="0.3">
      <c r="A31" s="13" t="s">
        <v>28</v>
      </c>
      <c r="B31" s="20"/>
      <c r="C31" s="20"/>
      <c r="D31" s="21">
        <f>D12+D13+D17+D18+D22+D23+D27+D28</f>
        <v>1256018.3999999999</v>
      </c>
      <c r="F31" s="27"/>
      <c r="H31" s="27"/>
    </row>
    <row r="33" spans="4:4" x14ac:dyDescent="0.25">
      <c r="D33" s="1"/>
    </row>
  </sheetData>
  <mergeCells count="6">
    <mergeCell ref="A1:D1"/>
    <mergeCell ref="B15:D15"/>
    <mergeCell ref="B20:D20"/>
    <mergeCell ref="B10:D10"/>
    <mergeCell ref="B25:D25"/>
    <mergeCell ref="B3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topLeftCell="A3" zoomScaleNormal="100" workbookViewId="0">
      <selection activeCell="G32" sqref="G32"/>
    </sheetView>
  </sheetViews>
  <sheetFormatPr defaultRowHeight="15" x14ac:dyDescent="0.25"/>
  <cols>
    <col min="1" max="1" width="30.5703125" bestFit="1" customWidth="1"/>
    <col min="2" max="2" width="13.7109375" bestFit="1" customWidth="1"/>
  </cols>
  <sheetData>
    <row r="1" spans="1:2" x14ac:dyDescent="0.25">
      <c r="A1" s="23" t="s">
        <v>31</v>
      </c>
    </row>
    <row r="3" spans="1:2" x14ac:dyDescent="0.25">
      <c r="A3" s="23" t="s">
        <v>16</v>
      </c>
    </row>
    <row r="4" spans="1:2" x14ac:dyDescent="0.25">
      <c r="A4" s="23"/>
    </row>
    <row r="5" spans="1:2" x14ac:dyDescent="0.25">
      <c r="A5" s="23" t="s">
        <v>12</v>
      </c>
      <c r="B5" s="25" t="s">
        <v>15</v>
      </c>
    </row>
    <row r="6" spans="1:2" x14ac:dyDescent="0.25">
      <c r="A6" s="24" t="s">
        <v>0</v>
      </c>
      <c r="B6" s="29">
        <v>11.61</v>
      </c>
    </row>
    <row r="7" spans="1:2" x14ac:dyDescent="0.25">
      <c r="A7" s="24" t="s">
        <v>1</v>
      </c>
      <c r="B7" s="29">
        <v>11.55</v>
      </c>
    </row>
    <row r="8" spans="1:2" x14ac:dyDescent="0.25">
      <c r="A8" s="24" t="s">
        <v>13</v>
      </c>
      <c r="B8" s="29">
        <v>0</v>
      </c>
    </row>
    <row r="9" spans="1:2" x14ac:dyDescent="0.25">
      <c r="A9" s="24" t="s">
        <v>14</v>
      </c>
      <c r="B9" s="29">
        <v>0</v>
      </c>
    </row>
    <row r="12" spans="1:2" x14ac:dyDescent="0.25">
      <c r="A12" s="26" t="s">
        <v>17</v>
      </c>
    </row>
    <row r="14" spans="1:2" x14ac:dyDescent="0.25">
      <c r="A14" s="23" t="s">
        <v>18</v>
      </c>
      <c r="B14" s="25" t="s">
        <v>19</v>
      </c>
    </row>
    <row r="15" spans="1:2" x14ac:dyDescent="0.25">
      <c r="A15" s="24" t="s">
        <v>24</v>
      </c>
      <c r="B15" s="29">
        <v>1.23</v>
      </c>
    </row>
    <row r="16" spans="1:2" x14ac:dyDescent="0.25">
      <c r="A16" s="24" t="s">
        <v>25</v>
      </c>
      <c r="B16" s="29">
        <v>3.17</v>
      </c>
    </row>
    <row r="17" spans="1:4" x14ac:dyDescent="0.25">
      <c r="A17" s="24" t="s">
        <v>26</v>
      </c>
      <c r="B17" s="29">
        <v>1.22</v>
      </c>
    </row>
    <row r="18" spans="1:4" x14ac:dyDescent="0.25">
      <c r="A18" s="24" t="s">
        <v>27</v>
      </c>
      <c r="B18" s="29">
        <v>3.13</v>
      </c>
    </row>
    <row r="20" spans="1:4" x14ac:dyDescent="0.25">
      <c r="A20" s="23" t="s">
        <v>20</v>
      </c>
      <c r="B20" s="25" t="s">
        <v>19</v>
      </c>
    </row>
    <row r="21" spans="1:4" x14ac:dyDescent="0.25">
      <c r="A21" s="24" t="s">
        <v>26</v>
      </c>
      <c r="B21" s="29">
        <v>1.22</v>
      </c>
    </row>
    <row r="22" spans="1:4" x14ac:dyDescent="0.25">
      <c r="A22" s="24" t="s">
        <v>27</v>
      </c>
      <c r="B22" s="29">
        <v>3.13</v>
      </c>
    </row>
    <row r="24" spans="1:4" x14ac:dyDescent="0.25">
      <c r="A24" t="s">
        <v>39</v>
      </c>
      <c r="B24" s="32"/>
      <c r="C24" s="32"/>
      <c r="D24" s="3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Non-Marginal Revenues</vt:lpstr>
      <vt:lpstr>Non-Marg Revenues Determinants</vt:lpstr>
      <vt:lpstr>January 1, 2020 Distrib Rates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dcterms:created xsi:type="dcterms:W3CDTF">2015-10-08T17:38:48Z</dcterms:created>
  <dcterms:modified xsi:type="dcterms:W3CDTF">2020-03-11T15:56:03Z</dcterms:modified>
</cp:coreProperties>
</file>